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_PHA\ryi.DOMAIN2\PHA3\Financial Transparency\Website Documents\02 Debt\01 Summary\"/>
    </mc:Choice>
  </mc:AlternateContent>
  <bookViews>
    <workbookView xWindow="0" yWindow="0" windowWidth="25200" windowHeight="11988"/>
  </bookViews>
  <sheets>
    <sheet name="HB1378 Debt Info"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9" i="1" l="1"/>
  <c r="L18" i="1"/>
  <c r="L17" i="1"/>
  <c r="L16" i="1"/>
  <c r="L14" i="1"/>
  <c r="L13" i="1"/>
  <c r="L11" i="1"/>
  <c r="L10" i="1"/>
  <c r="L9" i="1"/>
  <c r="L8" i="1"/>
  <c r="L7" i="1"/>
  <c r="C20" i="1"/>
  <c r="J20" i="1"/>
  <c r="H19" i="1" l="1"/>
  <c r="H18" i="1"/>
  <c r="H17" i="1"/>
  <c r="H16" i="1"/>
  <c r="H15" i="1"/>
  <c r="H14" i="1"/>
  <c r="H13" i="1"/>
  <c r="H12" i="1"/>
  <c r="H11" i="1"/>
  <c r="H10" i="1"/>
  <c r="H9" i="1"/>
  <c r="H8" i="1"/>
  <c r="H7" i="1"/>
  <c r="K15" i="1"/>
  <c r="L15" i="1" s="1"/>
  <c r="K12" i="1"/>
  <c r="L12" i="1" l="1"/>
  <c r="K20" i="1"/>
  <c r="L20" i="1" s="1"/>
</calcChain>
</file>

<file path=xl/sharedStrings.xml><?xml version="1.0" encoding="utf-8"?>
<sst xmlns="http://schemas.openxmlformats.org/spreadsheetml/2006/main" count="121" uniqueCount="60">
  <si>
    <t/>
  </si>
  <si>
    <t>Interest</t>
  </si>
  <si>
    <t>Port of Houston Authority</t>
  </si>
  <si>
    <t>Outstanding Debt as of December 31, 2016</t>
  </si>
  <si>
    <t>H.B. 1378 Reporting Requirements</t>
  </si>
  <si>
    <t>Total Principal and Interest</t>
  </si>
  <si>
    <t>Principal Outstanding</t>
  </si>
  <si>
    <t>Secured By Ad Valorem Taxes</t>
  </si>
  <si>
    <t>Yes</t>
  </si>
  <si>
    <t>Total Proceeds Received</t>
  </si>
  <si>
    <t>S&amp;P</t>
  </si>
  <si>
    <t>Fitch</t>
  </si>
  <si>
    <t>AAA</t>
  </si>
  <si>
    <t>Aaa</t>
  </si>
  <si>
    <t>Moody's</t>
  </si>
  <si>
    <t>Use of Proceeds</t>
  </si>
  <si>
    <t>Pay costs of projects to acquire, purchase, construct, enlarge, extend, repair or develop facilities or aids incident to or useful or necessary in the operation or development of the Authority's ports and waterways or in aid of navigation and commerce thereon.</t>
  </si>
  <si>
    <t>Unlimited Tax Refunding Bonds</t>
  </si>
  <si>
    <t>Unlimited Tax Port Improvement Bonds</t>
  </si>
  <si>
    <t>Proceeds Unspent</t>
  </si>
  <si>
    <t>Bond Series</t>
  </si>
  <si>
    <t>Type</t>
  </si>
  <si>
    <t>Refund a portion of the Unlimited Tax Port Improvement Bonds, Series 1996</t>
  </si>
  <si>
    <t>Proceeds
Spent</t>
  </si>
  <si>
    <t>Maturity
Date</t>
  </si>
  <si>
    <t>Issue
Date</t>
  </si>
  <si>
    <t>TOTALS</t>
  </si>
  <si>
    <t>Debt Service**
As of December 31, 2016</t>
  </si>
  <si>
    <t>*       Original principal amount of debt obligations authorized and issued.</t>
  </si>
  <si>
    <t>**     Debt Service amounts (combined principal and interest) required to pay each outstanding debt obligation on time and in full.</t>
  </si>
  <si>
    <t>***  Unlimited Tax Bonds downgraded by Fitch Ratings to 'AA' on 8/4/2017 (see Credit Ratings Disclosure on www.porthouston.com).</t>
  </si>
  <si>
    <t>Original
Issue Amount*</t>
  </si>
  <si>
    <t>Credit Ratings***</t>
  </si>
  <si>
    <t>Contact:  Ramon Yi, Senior Director, Treasury, Port of Houston Authority, 111 East Loop North, Houston, TX 77029, phone 713-670-2555, ryi@poha.com.</t>
  </si>
  <si>
    <t>Annual financial reports and per capita debt information available on www.porthouston.com.</t>
  </si>
  <si>
    <t>Refund a portion of the outstanding ad valorem tax commercial paper notes</t>
  </si>
  <si>
    <t>Refund all of the outstanding ad valorem tax commercial paper notes</t>
  </si>
  <si>
    <t>Series 2006A (AMT)</t>
  </si>
  <si>
    <t>Series 2006B (AMT)</t>
  </si>
  <si>
    <t>Series 2008A (AMT)</t>
  </si>
  <si>
    <t>Series 2010A (AMT)</t>
  </si>
  <si>
    <t>Refund a portion of the Unlimited Tax Port Improvement Bonds, Series 1998A (AMT)</t>
  </si>
  <si>
    <t>Series 2010B (Non-AMT)</t>
  </si>
  <si>
    <t>Refund a portion of the Unlimited Tax Port Improvement Bonds, Series 1997A (Non-AMT), Series 2001A (Non-AMT), Series 2002A (Non-AMT)</t>
  </si>
  <si>
    <t>Series 2010C (Non-AMT)</t>
  </si>
  <si>
    <t>Refund a portion of the Unlimited Tax Refunding Bonds, Series 2008A (AMT)</t>
  </si>
  <si>
    <t>Series 2010D-1 (Non-AMT)</t>
  </si>
  <si>
    <t>Series 2010D-2 (Non-AMT)</t>
  </si>
  <si>
    <t>Series 2010E (Non-AMT)</t>
  </si>
  <si>
    <t>Series 2011A (AMT)</t>
  </si>
  <si>
    <t>Refund a portion of the Unlimited Tax Port Improvement Bonds, Series 2001B (AMT)</t>
  </si>
  <si>
    <t>Series 2015A (Tax-Exempt Non-AMT)</t>
  </si>
  <si>
    <t>Refund the Unlimited Tax Port Improvement Bonds, Series 2002A (Non-AMT), Series 2005B (Non-AMT), Series 2006C (Non-AMT)</t>
  </si>
  <si>
    <t>Series 2015B (AMT)</t>
  </si>
  <si>
    <t>Refund the Unlimited Tax Refunding Bonds, Series 2005A (AMT)</t>
  </si>
  <si>
    <t>Series 2015C (Taxable)</t>
  </si>
  <si>
    <t>Refund a portion of the Unlimited Tax Refunding Bonds, Series 2006B (AMT)</t>
  </si>
  <si>
    <t>Unlimited Tax Forward Refunding Bonds</t>
  </si>
  <si>
    <t xml:space="preserve">Port Houston also has a $300 million bank line of credit available, secured by net operating revenues, maturing 9/2/2018, with no borrowings outstanding at 12/31/2016. </t>
  </si>
  <si>
    <t>Texas Local Government Code, Chapter 140, Section 140.008 - Annual Report of Certain Financial Information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</si>
</sst>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12" x14ac:knownFonts="1">
    <font>
      <sz val="11"/>
      <color theme="1"/>
      <name val="Calibri"/>
      <family val="2"/>
      <scheme val="minor"/>
    </font>
    <font>
      <sz val="11"/>
      <color theme="1"/>
      <name val="Calibri"/>
      <family val="2"/>
      <scheme val="minor"/>
    </font>
    <font>
      <sz val="9"/>
      <color indexed="8"/>
      <name val="Calibri"/>
      <family val="2"/>
    </font>
    <font>
      <b/>
      <i/>
      <sz val="11"/>
      <color theme="1"/>
      <name val="Calibri"/>
      <family val="2"/>
      <scheme val="minor"/>
    </font>
    <font>
      <b/>
      <i/>
      <sz val="9"/>
      <color indexed="8"/>
      <name val="Calibri"/>
      <family val="2"/>
    </font>
    <font>
      <sz val="9"/>
      <color theme="1"/>
      <name val="Calibri"/>
      <family val="2"/>
      <scheme val="minor"/>
    </font>
    <font>
      <b/>
      <i/>
      <sz val="9"/>
      <color theme="1"/>
      <name val="Calibri"/>
      <family val="2"/>
      <scheme val="minor"/>
    </font>
    <font>
      <b/>
      <sz val="11"/>
      <color theme="1"/>
      <name val="Calibri"/>
      <family val="2"/>
      <scheme val="minor"/>
    </font>
    <font>
      <b/>
      <sz val="9"/>
      <color indexed="8"/>
      <name val="Calibri"/>
      <family val="2"/>
    </font>
    <font>
      <b/>
      <sz val="9"/>
      <color theme="1"/>
      <name val="Calibri"/>
      <family val="2"/>
      <scheme val="minor"/>
    </font>
    <font>
      <b/>
      <i/>
      <sz val="10"/>
      <color theme="1"/>
      <name val="Calibri"/>
      <family val="2"/>
      <scheme val="minor"/>
    </font>
    <font>
      <i/>
      <sz val="9"/>
      <color indexed="8"/>
      <name val="Calibri"/>
      <family val="2"/>
    </font>
  </fonts>
  <fills count="3">
    <fill>
      <patternFill patternType="none"/>
    </fill>
    <fill>
      <patternFill patternType="gray125"/>
    </fill>
    <fill>
      <patternFill patternType="solid">
        <fgColor theme="4"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6">
    <xf numFmtId="0" fontId="0" fillId="0" borderId="0" xfId="0"/>
    <xf numFmtId="0" fontId="3" fillId="0" borderId="0" xfId="0" applyFont="1"/>
    <xf numFmtId="0" fontId="4"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wrapText="1"/>
    </xf>
    <xf numFmtId="0" fontId="5" fillId="0" borderId="0" xfId="0" applyFont="1"/>
    <xf numFmtId="0" fontId="7" fillId="0" borderId="0" xfId="0" applyFont="1" applyAlignment="1">
      <alignment horizontal="center"/>
    </xf>
    <xf numFmtId="0" fontId="6" fillId="0" borderId="0" xfId="0" applyFont="1"/>
    <xf numFmtId="0" fontId="10" fillId="0" borderId="0" xfId="0" applyFont="1" applyAlignment="1"/>
    <xf numFmtId="0" fontId="2" fillId="0" borderId="1" xfId="0" applyNumberFormat="1" applyFont="1" applyFill="1" applyBorder="1" applyAlignment="1" applyProtection="1">
      <alignment horizontal="left" vertical="top" wrapText="1"/>
    </xf>
    <xf numFmtId="164" fontId="5" fillId="0" borderId="1" xfId="1" applyNumberFormat="1" applyFont="1" applyBorder="1" applyAlignment="1">
      <alignment horizontal="center" vertical="top"/>
    </xf>
    <xf numFmtId="14" fontId="5" fillId="0" borderId="1" xfId="1" applyNumberFormat="1" applyFont="1" applyBorder="1" applyAlignment="1">
      <alignment horizontal="center" vertical="top"/>
    </xf>
    <xf numFmtId="164" fontId="5" fillId="0" borderId="1" xfId="1" applyNumberFormat="1" applyFont="1" applyBorder="1" applyAlignment="1">
      <alignment vertical="top"/>
    </xf>
    <xf numFmtId="164" fontId="5" fillId="0" borderId="1" xfId="0" applyNumberFormat="1" applyFont="1" applyBorder="1" applyAlignment="1">
      <alignment vertical="top"/>
    </xf>
    <xf numFmtId="164" fontId="5" fillId="0" borderId="1" xfId="0" applyNumberFormat="1" applyFont="1" applyBorder="1" applyAlignment="1">
      <alignment vertical="top" wrapText="1"/>
    </xf>
    <xf numFmtId="164" fontId="5" fillId="0" borderId="1" xfId="0" applyNumberFormat="1" applyFont="1" applyBorder="1" applyAlignment="1" applyProtection="1">
      <alignment horizontal="center" vertical="top"/>
    </xf>
    <xf numFmtId="164" fontId="5" fillId="0" borderId="1" xfId="0" applyNumberFormat="1" applyFont="1" applyBorder="1" applyAlignment="1">
      <alignment horizontal="center" vertical="top"/>
    </xf>
    <xf numFmtId="49" fontId="5" fillId="0" borderId="1" xfId="0" applyNumberFormat="1" applyFont="1" applyBorder="1" applyAlignment="1">
      <alignment vertical="top" wrapText="1"/>
    </xf>
    <xf numFmtId="0" fontId="8" fillId="2" borderId="1" xfId="0" applyNumberFormat="1" applyFont="1" applyFill="1" applyBorder="1" applyAlignment="1" applyProtection="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pplyProtection="1">
      <alignment horizontal="center" vertical="center" wrapText="1"/>
      <protection locked="0"/>
    </xf>
    <xf numFmtId="0" fontId="11" fillId="0" borderId="0" xfId="0" applyNumberFormat="1" applyFont="1" applyFill="1" applyBorder="1" applyAlignment="1" applyProtection="1">
      <alignment horizontal="left" vertical="top"/>
    </xf>
    <xf numFmtId="0" fontId="5" fillId="0" borderId="0" xfId="0" applyFont="1" applyAlignment="1">
      <alignment vertical="center"/>
    </xf>
    <xf numFmtId="0" fontId="9" fillId="0" borderId="0" xfId="0" applyFont="1" applyAlignment="1">
      <alignment horizontal="center" vertical="center"/>
    </xf>
    <xf numFmtId="165" fontId="5" fillId="0" borderId="1" xfId="2" applyNumberFormat="1" applyFont="1" applyBorder="1" applyAlignment="1">
      <alignment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tabSelected="1" workbookViewId="0"/>
  </sheetViews>
  <sheetFormatPr defaultRowHeight="14.4" x14ac:dyDescent="0.3"/>
  <cols>
    <col min="1" max="1" width="11.77734375" customWidth="1"/>
    <col min="2" max="2" width="16.77734375" customWidth="1"/>
    <col min="3" max="7" width="11.77734375" customWidth="1"/>
    <col min="8" max="8" width="10.77734375" customWidth="1"/>
    <col min="9" max="9" width="34.77734375" customWidth="1"/>
    <col min="10" max="12" width="11.77734375" customWidth="1"/>
    <col min="13" max="13" width="6.6640625" customWidth="1"/>
    <col min="14" max="14" width="6.5546875" customWidth="1"/>
    <col min="15" max="15" width="6.6640625" customWidth="1"/>
    <col min="16" max="16" width="11.77734375" customWidth="1"/>
  </cols>
  <sheetData>
    <row r="1" spans="1:16" s="6" customFormat="1" ht="13.8" x14ac:dyDescent="0.3">
      <c r="A1" s="7" t="s">
        <v>2</v>
      </c>
      <c r="B1" s="3"/>
      <c r="C1" s="3"/>
      <c r="D1" s="3"/>
      <c r="E1" s="3"/>
      <c r="F1" s="3"/>
      <c r="G1" s="3"/>
      <c r="H1" s="3"/>
      <c r="I1" s="3"/>
    </row>
    <row r="2" spans="1:16" s="6" customFormat="1" ht="13.8" x14ac:dyDescent="0.3">
      <c r="A2" s="7" t="s">
        <v>3</v>
      </c>
      <c r="B2" s="2"/>
      <c r="C2" s="2"/>
      <c r="D2" s="2"/>
      <c r="E2" s="2"/>
      <c r="F2" s="2"/>
      <c r="G2" s="2"/>
      <c r="H2" s="2"/>
      <c r="I2" s="2"/>
    </row>
    <row r="3" spans="1:16" s="6" customFormat="1" ht="13.8" x14ac:dyDescent="0.3">
      <c r="A3" s="7" t="s">
        <v>4</v>
      </c>
      <c r="B3" s="2"/>
      <c r="C3" s="2"/>
      <c r="D3" s="2"/>
      <c r="E3" s="2"/>
      <c r="F3" s="2"/>
      <c r="G3" s="2"/>
      <c r="H3" s="2"/>
      <c r="I3" s="2"/>
    </row>
    <row r="4" spans="1:16" s="1" customFormat="1" x14ac:dyDescent="0.3">
      <c r="A4" s="7" t="s">
        <v>59</v>
      </c>
      <c r="B4" s="2"/>
      <c r="C4" s="2"/>
      <c r="D4" s="2"/>
      <c r="E4" s="2"/>
      <c r="F4" s="2"/>
      <c r="G4" s="2"/>
      <c r="H4" s="2"/>
      <c r="I4" s="2"/>
    </row>
    <row r="5" spans="1:16" s="1" customFormat="1" ht="25.95" customHeight="1" x14ac:dyDescent="0.3">
      <c r="B5" s="2" t="s">
        <v>0</v>
      </c>
      <c r="C5" s="2"/>
      <c r="D5" s="2"/>
      <c r="E5" s="2"/>
      <c r="F5" s="2"/>
      <c r="G5" s="2"/>
      <c r="H5" s="2"/>
      <c r="I5" s="2"/>
      <c r="J5" s="24" t="s">
        <v>27</v>
      </c>
      <c r="K5" s="25"/>
      <c r="L5" s="25"/>
      <c r="M5" s="25" t="s">
        <v>32</v>
      </c>
      <c r="N5" s="25"/>
      <c r="O5" s="25"/>
    </row>
    <row r="6" spans="1:16" s="5" customFormat="1" ht="25.95" customHeight="1" x14ac:dyDescent="0.3">
      <c r="A6" s="17" t="s">
        <v>20</v>
      </c>
      <c r="B6" s="17" t="s">
        <v>21</v>
      </c>
      <c r="C6" s="17" t="s">
        <v>31</v>
      </c>
      <c r="D6" s="17" t="s">
        <v>25</v>
      </c>
      <c r="E6" s="17" t="s">
        <v>24</v>
      </c>
      <c r="F6" s="18" t="s">
        <v>9</v>
      </c>
      <c r="G6" s="18" t="s">
        <v>23</v>
      </c>
      <c r="H6" s="18" t="s">
        <v>19</v>
      </c>
      <c r="I6" s="18" t="s">
        <v>15</v>
      </c>
      <c r="J6" s="18" t="s">
        <v>6</v>
      </c>
      <c r="K6" s="18" t="s">
        <v>1</v>
      </c>
      <c r="L6" s="19" t="s">
        <v>5</v>
      </c>
      <c r="M6" s="18" t="s">
        <v>10</v>
      </c>
      <c r="N6" s="18" t="s">
        <v>14</v>
      </c>
      <c r="O6" s="18" t="s">
        <v>11</v>
      </c>
      <c r="P6" s="18" t="s">
        <v>7</v>
      </c>
    </row>
    <row r="7" spans="1:16" ht="24" customHeight="1" x14ac:dyDescent="0.3">
      <c r="A7" s="8" t="s">
        <v>37</v>
      </c>
      <c r="B7" s="8" t="s">
        <v>57</v>
      </c>
      <c r="C7" s="9">
        <v>28380000</v>
      </c>
      <c r="D7" s="10">
        <v>38917</v>
      </c>
      <c r="E7" s="10">
        <v>43009</v>
      </c>
      <c r="F7" s="9">
        <v>29670250.449999999</v>
      </c>
      <c r="G7" s="11">
        <v>29670250.449999999</v>
      </c>
      <c r="H7" s="12">
        <f t="shared" ref="H7:H19" si="0">F7-G7</f>
        <v>0</v>
      </c>
      <c r="I7" s="13" t="s">
        <v>22</v>
      </c>
      <c r="J7" s="9">
        <v>2545000</v>
      </c>
      <c r="K7" s="9">
        <v>127250</v>
      </c>
      <c r="L7" s="14">
        <f>J7+K7</f>
        <v>2672250</v>
      </c>
      <c r="M7" s="15" t="s">
        <v>12</v>
      </c>
      <c r="N7" s="15" t="s">
        <v>13</v>
      </c>
      <c r="O7" s="15" t="s">
        <v>12</v>
      </c>
      <c r="P7" s="15" t="s">
        <v>8</v>
      </c>
    </row>
    <row r="8" spans="1:16" ht="24" x14ac:dyDescent="0.3">
      <c r="A8" s="8" t="s">
        <v>38</v>
      </c>
      <c r="B8" s="8" t="s">
        <v>17</v>
      </c>
      <c r="C8" s="9">
        <v>47085000</v>
      </c>
      <c r="D8" s="10">
        <v>39008</v>
      </c>
      <c r="E8" s="10">
        <v>48122</v>
      </c>
      <c r="F8" s="9">
        <v>49289364.75</v>
      </c>
      <c r="G8" s="11">
        <v>49289364.75</v>
      </c>
      <c r="H8" s="12">
        <f t="shared" si="0"/>
        <v>0</v>
      </c>
      <c r="I8" s="13" t="s">
        <v>35</v>
      </c>
      <c r="J8" s="9">
        <v>19640000</v>
      </c>
      <c r="K8" s="9">
        <v>12861750</v>
      </c>
      <c r="L8" s="14">
        <f t="shared" ref="L8:L19" si="1">J8+K8</f>
        <v>32501750</v>
      </c>
      <c r="M8" s="15" t="s">
        <v>12</v>
      </c>
      <c r="N8" s="15" t="s">
        <v>13</v>
      </c>
      <c r="O8" s="15" t="s">
        <v>12</v>
      </c>
      <c r="P8" s="15" t="s">
        <v>8</v>
      </c>
    </row>
    <row r="9" spans="1:16" ht="24" x14ac:dyDescent="0.3">
      <c r="A9" s="8" t="s">
        <v>39</v>
      </c>
      <c r="B9" s="8" t="s">
        <v>17</v>
      </c>
      <c r="C9" s="9">
        <v>234630000</v>
      </c>
      <c r="D9" s="10">
        <v>39653</v>
      </c>
      <c r="E9" s="10">
        <v>50679</v>
      </c>
      <c r="F9" s="9">
        <v>237854241.34999999</v>
      </c>
      <c r="G9" s="11">
        <v>237854241.34999999</v>
      </c>
      <c r="H9" s="12">
        <f t="shared" si="0"/>
        <v>0</v>
      </c>
      <c r="I9" s="13" t="s">
        <v>36</v>
      </c>
      <c r="J9" s="9">
        <v>182045000</v>
      </c>
      <c r="K9" s="9">
        <v>182093013</v>
      </c>
      <c r="L9" s="14">
        <f t="shared" si="1"/>
        <v>364138013</v>
      </c>
      <c r="M9" s="15" t="s">
        <v>12</v>
      </c>
      <c r="N9" s="15" t="s">
        <v>13</v>
      </c>
      <c r="O9" s="15" t="s">
        <v>12</v>
      </c>
      <c r="P9" s="15" t="s">
        <v>8</v>
      </c>
    </row>
    <row r="10" spans="1:16" ht="24" x14ac:dyDescent="0.3">
      <c r="A10" s="8" t="s">
        <v>40</v>
      </c>
      <c r="B10" s="8" t="s">
        <v>17</v>
      </c>
      <c r="C10" s="9">
        <v>38095000</v>
      </c>
      <c r="D10" s="10">
        <v>40226</v>
      </c>
      <c r="E10" s="10">
        <v>43739</v>
      </c>
      <c r="F10" s="9">
        <v>41579473.399999999</v>
      </c>
      <c r="G10" s="11">
        <v>41579473.399999999</v>
      </c>
      <c r="H10" s="12">
        <f t="shared" si="0"/>
        <v>0</v>
      </c>
      <c r="I10" s="13" t="s">
        <v>41</v>
      </c>
      <c r="J10" s="9">
        <v>11035000</v>
      </c>
      <c r="K10" s="9">
        <v>1101750</v>
      </c>
      <c r="L10" s="14">
        <f t="shared" si="1"/>
        <v>12136750</v>
      </c>
      <c r="M10" s="15" t="s">
        <v>12</v>
      </c>
      <c r="N10" s="15" t="s">
        <v>13</v>
      </c>
      <c r="O10" s="15" t="s">
        <v>12</v>
      </c>
      <c r="P10" s="15" t="s">
        <v>8</v>
      </c>
    </row>
    <row r="11" spans="1:16" ht="36" customHeight="1" x14ac:dyDescent="0.3">
      <c r="A11" s="8" t="s">
        <v>42</v>
      </c>
      <c r="B11" s="8" t="s">
        <v>17</v>
      </c>
      <c r="C11" s="9">
        <v>22930000</v>
      </c>
      <c r="D11" s="10">
        <v>40226</v>
      </c>
      <c r="E11" s="10">
        <v>46296</v>
      </c>
      <c r="F11" s="9">
        <v>25288326.460000001</v>
      </c>
      <c r="G11" s="11">
        <v>25288326.460000001</v>
      </c>
      <c r="H11" s="12">
        <f t="shared" si="0"/>
        <v>0</v>
      </c>
      <c r="I11" s="13" t="s">
        <v>43</v>
      </c>
      <c r="J11" s="9">
        <v>13345000</v>
      </c>
      <c r="K11" s="9">
        <v>3409450</v>
      </c>
      <c r="L11" s="14">
        <f t="shared" si="1"/>
        <v>16754450</v>
      </c>
      <c r="M11" s="15" t="s">
        <v>12</v>
      </c>
      <c r="N11" s="15" t="s">
        <v>13</v>
      </c>
      <c r="O11" s="15" t="s">
        <v>12</v>
      </c>
      <c r="P11" s="15" t="s">
        <v>8</v>
      </c>
    </row>
    <row r="12" spans="1:16" ht="24" x14ac:dyDescent="0.3">
      <c r="A12" s="8" t="s">
        <v>44</v>
      </c>
      <c r="B12" s="8" t="s">
        <v>17</v>
      </c>
      <c r="C12" s="9">
        <v>30254396.899999999</v>
      </c>
      <c r="D12" s="10">
        <v>40212</v>
      </c>
      <c r="E12" s="10">
        <v>50679</v>
      </c>
      <c r="F12" s="9">
        <v>35076111.280000001</v>
      </c>
      <c r="G12" s="11">
        <v>35076111.280000001</v>
      </c>
      <c r="H12" s="12">
        <f t="shared" si="0"/>
        <v>0</v>
      </c>
      <c r="I12" s="13" t="s">
        <v>45</v>
      </c>
      <c r="J12" s="9">
        <v>28224396.899999999</v>
      </c>
      <c r="K12" s="9">
        <f>20201125+9710603.1</f>
        <v>29911728.100000001</v>
      </c>
      <c r="L12" s="14">
        <f t="shared" si="1"/>
        <v>58136125</v>
      </c>
      <c r="M12" s="15" t="s">
        <v>12</v>
      </c>
      <c r="N12" s="15" t="s">
        <v>13</v>
      </c>
      <c r="O12" s="15" t="s">
        <v>12</v>
      </c>
      <c r="P12" s="15" t="s">
        <v>8</v>
      </c>
    </row>
    <row r="13" spans="1:16" ht="24" x14ac:dyDescent="0.3">
      <c r="A13" s="8" t="s">
        <v>46</v>
      </c>
      <c r="B13" s="8" t="s">
        <v>17</v>
      </c>
      <c r="C13" s="9">
        <v>147940000</v>
      </c>
      <c r="D13" s="10">
        <v>40409</v>
      </c>
      <c r="E13" s="10">
        <v>49583</v>
      </c>
      <c r="F13" s="9">
        <v>161279885.44999999</v>
      </c>
      <c r="G13" s="11">
        <v>161279885.44999999</v>
      </c>
      <c r="H13" s="12">
        <f t="shared" si="0"/>
        <v>0</v>
      </c>
      <c r="I13" s="13" t="s">
        <v>36</v>
      </c>
      <c r="J13" s="9">
        <v>147940000</v>
      </c>
      <c r="K13" s="9">
        <v>102537750</v>
      </c>
      <c r="L13" s="14">
        <f t="shared" si="1"/>
        <v>250477750</v>
      </c>
      <c r="M13" s="15" t="s">
        <v>12</v>
      </c>
      <c r="N13" s="15" t="s">
        <v>13</v>
      </c>
      <c r="O13" s="15" t="s">
        <v>12</v>
      </c>
      <c r="P13" s="15" t="s">
        <v>8</v>
      </c>
    </row>
    <row r="14" spans="1:16" ht="72" x14ac:dyDescent="0.3">
      <c r="A14" s="8" t="s">
        <v>47</v>
      </c>
      <c r="B14" s="8" t="s">
        <v>18</v>
      </c>
      <c r="C14" s="9">
        <v>85665000</v>
      </c>
      <c r="D14" s="10">
        <v>40409</v>
      </c>
      <c r="E14" s="10">
        <v>51044</v>
      </c>
      <c r="F14" s="9">
        <v>90754357.650000006</v>
      </c>
      <c r="G14" s="11">
        <v>90754357.650000006</v>
      </c>
      <c r="H14" s="12">
        <f t="shared" si="0"/>
        <v>0</v>
      </c>
      <c r="I14" s="16" t="s">
        <v>16</v>
      </c>
      <c r="J14" s="9">
        <v>85665000</v>
      </c>
      <c r="K14" s="9">
        <v>93221250</v>
      </c>
      <c r="L14" s="14">
        <f t="shared" si="1"/>
        <v>178886250</v>
      </c>
      <c r="M14" s="15" t="s">
        <v>12</v>
      </c>
      <c r="N14" s="15" t="s">
        <v>13</v>
      </c>
      <c r="O14" s="15" t="s">
        <v>12</v>
      </c>
      <c r="P14" s="15" t="s">
        <v>8</v>
      </c>
    </row>
    <row r="15" spans="1:16" ht="24" x14ac:dyDescent="0.3">
      <c r="A15" s="8" t="s">
        <v>48</v>
      </c>
      <c r="B15" s="8" t="s">
        <v>17</v>
      </c>
      <c r="C15" s="9">
        <v>22330000</v>
      </c>
      <c r="D15" s="10">
        <v>40409</v>
      </c>
      <c r="E15" s="10">
        <v>50679</v>
      </c>
      <c r="F15" s="9">
        <v>24904507.800000001</v>
      </c>
      <c r="G15" s="11">
        <v>24904507.800000001</v>
      </c>
      <c r="H15" s="12">
        <f t="shared" si="0"/>
        <v>0</v>
      </c>
      <c r="I15" s="13" t="s">
        <v>45</v>
      </c>
      <c r="J15" s="9">
        <v>21475000</v>
      </c>
      <c r="K15" s="9">
        <f>16132588+8265000</f>
        <v>24397588</v>
      </c>
      <c r="L15" s="14">
        <f t="shared" si="1"/>
        <v>45872588</v>
      </c>
      <c r="M15" s="15" t="s">
        <v>12</v>
      </c>
      <c r="N15" s="15" t="s">
        <v>13</v>
      </c>
      <c r="O15" s="15" t="s">
        <v>12</v>
      </c>
      <c r="P15" s="15" t="s">
        <v>8</v>
      </c>
    </row>
    <row r="16" spans="1:16" ht="24" x14ac:dyDescent="0.3">
      <c r="A16" s="8" t="s">
        <v>49</v>
      </c>
      <c r="B16" s="8" t="s">
        <v>17</v>
      </c>
      <c r="C16" s="9">
        <v>47345000</v>
      </c>
      <c r="D16" s="10">
        <v>40836</v>
      </c>
      <c r="E16" s="10">
        <v>46296</v>
      </c>
      <c r="F16" s="9">
        <v>52791151.399999999</v>
      </c>
      <c r="G16" s="11">
        <v>52791151.399999999</v>
      </c>
      <c r="H16" s="12">
        <f t="shared" si="0"/>
        <v>0</v>
      </c>
      <c r="I16" s="13" t="s">
        <v>50</v>
      </c>
      <c r="J16" s="9">
        <v>34805000</v>
      </c>
      <c r="K16" s="9">
        <v>9739375</v>
      </c>
      <c r="L16" s="14">
        <f t="shared" si="1"/>
        <v>44544375</v>
      </c>
      <c r="M16" s="15" t="s">
        <v>12</v>
      </c>
      <c r="N16" s="15" t="s">
        <v>13</v>
      </c>
      <c r="O16" s="15" t="s">
        <v>12</v>
      </c>
      <c r="P16" s="15" t="s">
        <v>8</v>
      </c>
    </row>
    <row r="17" spans="1:16" ht="36" x14ac:dyDescent="0.3">
      <c r="A17" s="8" t="s">
        <v>51</v>
      </c>
      <c r="B17" s="8" t="s">
        <v>17</v>
      </c>
      <c r="C17" s="9">
        <v>62805000</v>
      </c>
      <c r="D17" s="10">
        <v>42242</v>
      </c>
      <c r="E17" s="10">
        <v>48122</v>
      </c>
      <c r="F17" s="9">
        <v>75070145.579999998</v>
      </c>
      <c r="G17" s="11">
        <v>75070145.579999998</v>
      </c>
      <c r="H17" s="12">
        <f t="shared" si="0"/>
        <v>0</v>
      </c>
      <c r="I17" s="13" t="s">
        <v>52</v>
      </c>
      <c r="J17" s="9">
        <v>62805000</v>
      </c>
      <c r="K17" s="9">
        <v>17768881</v>
      </c>
      <c r="L17" s="14">
        <f t="shared" si="1"/>
        <v>80573881</v>
      </c>
      <c r="M17" s="15" t="s">
        <v>12</v>
      </c>
      <c r="N17" s="15" t="s">
        <v>13</v>
      </c>
      <c r="O17" s="15" t="s">
        <v>12</v>
      </c>
      <c r="P17" s="15" t="s">
        <v>8</v>
      </c>
    </row>
    <row r="18" spans="1:16" ht="24" x14ac:dyDescent="0.3">
      <c r="A18" s="8" t="s">
        <v>53</v>
      </c>
      <c r="B18" s="8" t="s">
        <v>17</v>
      </c>
      <c r="C18" s="9">
        <v>25905000</v>
      </c>
      <c r="D18" s="10">
        <v>42242</v>
      </c>
      <c r="E18" s="10">
        <v>45200</v>
      </c>
      <c r="F18" s="9">
        <v>29075031.530000001</v>
      </c>
      <c r="G18" s="11">
        <v>29075031.530000001</v>
      </c>
      <c r="H18" s="12">
        <f t="shared" si="0"/>
        <v>0</v>
      </c>
      <c r="I18" s="13" t="s">
        <v>54</v>
      </c>
      <c r="J18" s="9">
        <v>21210000</v>
      </c>
      <c r="K18" s="9">
        <v>2463000</v>
      </c>
      <c r="L18" s="14">
        <f t="shared" si="1"/>
        <v>23673000</v>
      </c>
      <c r="M18" s="15" t="s">
        <v>12</v>
      </c>
      <c r="N18" s="15" t="s">
        <v>13</v>
      </c>
      <c r="O18" s="15" t="s">
        <v>12</v>
      </c>
      <c r="P18" s="15" t="s">
        <v>8</v>
      </c>
    </row>
    <row r="19" spans="1:16" ht="24" x14ac:dyDescent="0.3">
      <c r="A19" s="8" t="s">
        <v>55</v>
      </c>
      <c r="B19" s="8" t="s">
        <v>17</v>
      </c>
      <c r="C19" s="9">
        <v>27260000</v>
      </c>
      <c r="D19" s="10">
        <v>42242</v>
      </c>
      <c r="E19" s="10">
        <v>46296</v>
      </c>
      <c r="F19" s="9">
        <v>29578226.82</v>
      </c>
      <c r="G19" s="11">
        <v>29578226.82</v>
      </c>
      <c r="H19" s="12">
        <f t="shared" si="0"/>
        <v>0</v>
      </c>
      <c r="I19" s="13" t="s">
        <v>56</v>
      </c>
      <c r="J19" s="9">
        <v>27260000</v>
      </c>
      <c r="K19" s="9">
        <v>6232289</v>
      </c>
      <c r="L19" s="14">
        <f t="shared" si="1"/>
        <v>33492289</v>
      </c>
      <c r="M19" s="15" t="s">
        <v>12</v>
      </c>
      <c r="N19" s="15" t="s">
        <v>13</v>
      </c>
      <c r="O19" s="15" t="s">
        <v>12</v>
      </c>
      <c r="P19" s="15" t="s">
        <v>8</v>
      </c>
    </row>
    <row r="20" spans="1:16" ht="24" customHeight="1" x14ac:dyDescent="0.3">
      <c r="A20" s="21"/>
      <c r="B20" s="22" t="s">
        <v>26</v>
      </c>
      <c r="C20" s="23">
        <f>SUM(C7:C19)</f>
        <v>820624396.89999998</v>
      </c>
      <c r="D20" s="21"/>
      <c r="E20" s="21"/>
      <c r="F20" s="21"/>
      <c r="G20" s="21"/>
      <c r="H20" s="21"/>
      <c r="J20" s="23">
        <f>SUM(J7:J19)</f>
        <v>657994396.89999998</v>
      </c>
      <c r="K20" s="23">
        <f>SUM(K7:K19)</f>
        <v>485865074.10000002</v>
      </c>
      <c r="L20" s="23">
        <f>J20+K20</f>
        <v>1143859471</v>
      </c>
      <c r="M20" s="21"/>
      <c r="N20" s="21"/>
      <c r="O20" s="21"/>
      <c r="P20" s="21"/>
    </row>
    <row r="21" spans="1:16" x14ac:dyDescent="0.3">
      <c r="A21" s="4"/>
      <c r="B21" s="4"/>
      <c r="C21" s="4"/>
      <c r="D21" s="4"/>
      <c r="E21" s="4"/>
      <c r="F21" s="4"/>
      <c r="G21" s="4"/>
      <c r="H21" s="4"/>
      <c r="I21" s="4"/>
      <c r="J21" s="4"/>
      <c r="K21" s="4"/>
      <c r="L21" s="4"/>
      <c r="M21" s="4"/>
      <c r="N21" s="4"/>
      <c r="O21" s="4"/>
      <c r="P21" s="4"/>
    </row>
    <row r="22" spans="1:16" x14ac:dyDescent="0.3">
      <c r="A22" s="20" t="s">
        <v>28</v>
      </c>
      <c r="B22" s="4"/>
      <c r="C22" s="4"/>
      <c r="D22" s="4"/>
      <c r="E22" s="4"/>
      <c r="F22" s="4"/>
      <c r="G22" s="4"/>
      <c r="H22" s="4"/>
      <c r="I22" s="4"/>
      <c r="J22" s="4"/>
      <c r="K22" s="4"/>
      <c r="L22" s="4"/>
      <c r="M22" s="4"/>
      <c r="N22" s="4"/>
      <c r="O22" s="4"/>
      <c r="P22" s="4"/>
    </row>
    <row r="23" spans="1:16" x14ac:dyDescent="0.3">
      <c r="A23" s="20" t="s">
        <v>29</v>
      </c>
    </row>
    <row r="24" spans="1:16" x14ac:dyDescent="0.3">
      <c r="A24" s="20" t="s">
        <v>30</v>
      </c>
    </row>
    <row r="25" spans="1:16" x14ac:dyDescent="0.3">
      <c r="A25" s="20" t="s">
        <v>34</v>
      </c>
    </row>
    <row r="26" spans="1:16" x14ac:dyDescent="0.3">
      <c r="A26" s="20" t="s">
        <v>58</v>
      </c>
    </row>
    <row r="27" spans="1:16" x14ac:dyDescent="0.3">
      <c r="A27" s="20" t="s">
        <v>33</v>
      </c>
    </row>
  </sheetData>
  <mergeCells count="2">
    <mergeCell ref="J5:L5"/>
    <mergeCell ref="M5:O5"/>
  </mergeCells>
  <printOptions horizontalCentered="1"/>
  <pageMargins left="0.25" right="0.25" top="0.5" bottom="0.5" header="0.5" footer="0.25"/>
  <pageSetup paperSize="5" scale="86"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HB1378 Debt Info</vt:lpstr>
    </vt:vector>
  </TitlesOfParts>
  <Manager>_</Manager>
  <Company>_</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_</dc:subject>
  <dc:creator>_</dc:creator>
  <cp:lastModifiedBy>_</cp:lastModifiedBy>
  <cp:lastPrinted>2017-10-27T13:46:54Z</cp:lastPrinted>
  <dcterms:created xsi:type="dcterms:W3CDTF">2017-10-23T21:04:47Z</dcterms:created>
  <dcterms:modified xsi:type="dcterms:W3CDTF">2017-10-27T18:34:18Z</dcterms:modified>
</cp:coreProperties>
</file>